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0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N9" i="1" l="1"/>
  <c r="BN8" i="1"/>
  <c r="BN7" i="1"/>
  <c r="BN5" i="1"/>
  <c r="BK6" i="1" l="1"/>
  <c r="BN6" i="1" s="1"/>
  <c r="BE8" i="1" l="1"/>
  <c r="BI6" i="1" l="1"/>
  <c r="BI5" i="1"/>
  <c r="BI9" i="1" l="1"/>
  <c r="BI8" i="1"/>
  <c r="BI7" i="1"/>
  <c r="AE5" i="1" l="1"/>
  <c r="AJ5" i="1" s="1"/>
  <c r="AO5" i="1" s="1"/>
  <c r="AE6" i="1"/>
  <c r="AJ6" i="1" s="1"/>
  <c r="AO6" i="1" s="1"/>
  <c r="AE7" i="1"/>
  <c r="AJ7" i="1" s="1"/>
  <c r="AO7" i="1" s="1"/>
  <c r="AE8" i="1"/>
  <c r="BA7" i="1" l="1"/>
  <c r="BD9" i="1"/>
  <c r="BA6" i="1" l="1"/>
  <c r="AT7" i="1" l="1"/>
  <c r="AY7" i="1" l="1"/>
  <c r="BD7" i="1" s="1"/>
  <c r="AU12" i="1"/>
  <c r="AU11" i="1"/>
  <c r="AU10" i="1"/>
  <c r="AY9" i="1"/>
  <c r="AV7" i="1"/>
  <c r="AV6" i="1"/>
  <c r="AT6" i="1" l="1"/>
  <c r="AY6" i="1" s="1"/>
  <c r="BD6" i="1" s="1"/>
  <c r="AT9" i="1"/>
  <c r="AT5" i="1"/>
  <c r="AY5" i="1" s="1"/>
  <c r="BD5" i="1" s="1"/>
  <c r="AP12" i="1"/>
  <c r="AP11" i="1"/>
  <c r="AP10" i="1" l="1"/>
  <c r="AO9" i="1" l="1"/>
  <c r="AK12" i="1" l="1"/>
  <c r="AK11" i="1"/>
  <c r="AK10" i="1"/>
  <c r="AL7" i="1"/>
  <c r="AL6" i="1"/>
  <c r="AF11" i="1" l="1"/>
  <c r="AF12" i="1"/>
  <c r="AF10" i="1"/>
  <c r="AA10" i="1"/>
  <c r="AJ9" i="1" l="1"/>
  <c r="AJ8" i="1"/>
  <c r="AO8" i="1" s="1"/>
  <c r="AT8" i="1" s="1"/>
  <c r="AY8" i="1" s="1"/>
  <c r="BD8" i="1" s="1"/>
  <c r="AG7" i="1"/>
  <c r="AG6" i="1"/>
  <c r="AG5" i="1"/>
  <c r="Z5" i="1" l="1"/>
  <c r="AA12" i="1" l="1"/>
  <c r="AA11" i="1"/>
  <c r="AB7" i="1"/>
  <c r="AB6" i="1"/>
  <c r="R7" i="1" l="1"/>
  <c r="R6" i="1"/>
  <c r="R5" i="1"/>
  <c r="K7" i="1" l="1"/>
  <c r="P7" i="1" s="1"/>
  <c r="U7" i="1" s="1"/>
  <c r="Z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>
      <text>
        <r>
          <rPr>
            <b/>
            <sz val="9"/>
            <color indexed="81"/>
            <rFont val="Tahoma"/>
            <family val="2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family val="2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family val="2"/>
          </rPr>
          <t>100pcs standby for RE repair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<sst xmlns="http://schemas.openxmlformats.org/spreadsheetml/2006/main" count="106" uniqueCount="44">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</sst>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BE5" activePane="bottomRight" state="frozen"/>
      <selection pane="topRight" activeCell="G1" sqref="G1"/>
      <selection pane="bottomLeft" activeCell="A5" sqref="A5"/>
      <selection pane="bottomRight" activeCell="A5" sqref="A5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2" t="s">
        <v>5</v>
      </c>
      <c r="H2" s="32"/>
      <c r="I2" s="32"/>
      <c r="J2" s="32"/>
      <c r="K2" s="32"/>
      <c r="L2" s="32" t="s">
        <v>4</v>
      </c>
      <c r="M2" s="32"/>
      <c r="N2" s="32"/>
      <c r="O2" s="32"/>
      <c r="P2" s="32"/>
      <c r="Q2" s="32" t="s">
        <v>6</v>
      </c>
      <c r="R2" s="32"/>
      <c r="S2" s="32"/>
      <c r="T2" s="32"/>
      <c r="U2" s="32"/>
      <c r="V2" s="32" t="s">
        <v>7</v>
      </c>
      <c r="W2" s="32"/>
      <c r="X2" s="32"/>
      <c r="Y2" s="32"/>
      <c r="Z2" s="32"/>
      <c r="AA2" s="32" t="s">
        <v>8</v>
      </c>
      <c r="AB2" s="32"/>
      <c r="AC2" s="32"/>
      <c r="AD2" s="32"/>
      <c r="AE2" s="32"/>
      <c r="AF2" s="32" t="s">
        <v>9</v>
      </c>
      <c r="AG2" s="32"/>
      <c r="AH2" s="32"/>
      <c r="AI2" s="32"/>
      <c r="AJ2" s="32"/>
      <c r="AK2" s="32" t="s">
        <v>10</v>
      </c>
      <c r="AL2" s="32"/>
      <c r="AM2" s="32"/>
      <c r="AN2" s="32"/>
      <c r="AO2" s="32"/>
      <c r="AP2" s="32" t="s">
        <v>11</v>
      </c>
      <c r="AQ2" s="32"/>
      <c r="AR2" s="32"/>
      <c r="AS2" s="32"/>
      <c r="AT2" s="32"/>
      <c r="AU2" s="32" t="s">
        <v>12</v>
      </c>
      <c r="AV2" s="32"/>
      <c r="AW2" s="32"/>
      <c r="AX2" s="32"/>
      <c r="AY2" s="32"/>
      <c r="AZ2" s="32" t="s">
        <v>13</v>
      </c>
      <c r="BA2" s="32"/>
      <c r="BB2" s="32"/>
      <c r="BC2" s="32"/>
      <c r="BD2" s="32"/>
      <c r="BE2" s="32" t="s">
        <v>14</v>
      </c>
      <c r="BF2" s="32"/>
      <c r="BG2" s="32"/>
      <c r="BH2" s="32"/>
      <c r="BI2" s="32"/>
      <c r="BJ2" s="32" t="s">
        <v>15</v>
      </c>
      <c r="BK2" s="32"/>
      <c r="BL2" s="32"/>
      <c r="BM2" s="32"/>
      <c r="BN2" s="32"/>
    </row>
    <row r="3" spans="1:66">
      <c r="A3" s="34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5" t="s">
        <v>43</v>
      </c>
      <c r="G3" s="12">
        <v>45297</v>
      </c>
      <c r="H3" s="12">
        <v>45320</v>
      </c>
      <c r="I3" s="12">
        <v>45320</v>
      </c>
      <c r="J3" s="12">
        <v>45320</v>
      </c>
      <c r="K3" s="12">
        <v>45320</v>
      </c>
      <c r="L3" s="12">
        <v>45323</v>
      </c>
      <c r="M3" s="12">
        <v>45348</v>
      </c>
      <c r="N3" s="12">
        <v>45348</v>
      </c>
      <c r="O3" s="12">
        <v>45348</v>
      </c>
      <c r="P3" s="12">
        <v>45350</v>
      </c>
      <c r="Q3" s="12">
        <v>45352</v>
      </c>
      <c r="R3" s="12">
        <v>45369</v>
      </c>
      <c r="S3" s="12">
        <v>45369</v>
      </c>
      <c r="T3" s="12">
        <v>45369</v>
      </c>
      <c r="U3" s="12">
        <v>45374</v>
      </c>
      <c r="V3" s="12"/>
      <c r="W3" s="12"/>
      <c r="X3" s="12"/>
      <c r="Y3" s="12"/>
      <c r="Z3" s="12"/>
      <c r="AA3" s="12">
        <v>45408</v>
      </c>
      <c r="AB3" s="12">
        <v>45415</v>
      </c>
      <c r="AC3" s="12"/>
      <c r="AD3" s="12"/>
      <c r="AE3" s="12">
        <v>45440</v>
      </c>
      <c r="AF3" s="12">
        <v>45451</v>
      </c>
      <c r="AG3" s="12">
        <v>45451</v>
      </c>
      <c r="AH3" s="12">
        <v>45471</v>
      </c>
      <c r="AI3" s="12">
        <v>45471</v>
      </c>
      <c r="AJ3" s="12">
        <v>45471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4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8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5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7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7"/>
      <c r="W5" s="18">
        <v>40224</v>
      </c>
      <c r="X5" s="4"/>
      <c r="Y5" s="4"/>
      <c r="Z5" s="18">
        <f>U5+V5-W5-X5-Y5</f>
        <v>12206</v>
      </c>
      <c r="AA5" s="17">
        <v>31360</v>
      </c>
      <c r="AB5" s="18">
        <v>40122</v>
      </c>
      <c r="AC5" s="4">
        <v>0</v>
      </c>
      <c r="AD5" s="4">
        <v>0</v>
      </c>
      <c r="AE5" s="18">
        <f t="shared" ref="AE5:AE8" si="0">Z5+AA5-AB5-AC5-AD5</f>
        <v>3444</v>
      </c>
      <c r="AF5" s="27">
        <v>71680</v>
      </c>
      <c r="AG5" s="27">
        <f>69924-66</f>
        <v>69858</v>
      </c>
      <c r="AH5" s="4">
        <v>0</v>
      </c>
      <c r="AI5" s="4">
        <v>0</v>
      </c>
      <c r="AJ5" s="18">
        <f t="shared" ref="AJ5:AJ7" si="1">AE5+AF5-AG5-AH5-AI5</f>
        <v>5266</v>
      </c>
      <c r="AK5" s="27">
        <v>56000</v>
      </c>
      <c r="AL5" s="18">
        <v>59988</v>
      </c>
      <c r="AM5" s="4">
        <v>0</v>
      </c>
      <c r="AN5" s="4">
        <v>12</v>
      </c>
      <c r="AO5" s="18">
        <f t="shared" ref="AO5:AO9" si="2">AJ5+AK5-AL5-AN5</f>
        <v>1266</v>
      </c>
      <c r="AP5" s="27">
        <v>62720</v>
      </c>
      <c r="AQ5" s="4">
        <v>55000</v>
      </c>
      <c r="AR5" s="4">
        <v>0</v>
      </c>
      <c r="AS5" s="4"/>
      <c r="AT5" s="18">
        <f>AP5+AO5-AQ5-AR5-AS5</f>
        <v>8986</v>
      </c>
      <c r="AU5" s="27">
        <v>58240</v>
      </c>
      <c r="AV5" s="18">
        <v>60012</v>
      </c>
      <c r="AW5" s="4">
        <v>0</v>
      </c>
      <c r="AX5" s="4">
        <v>5</v>
      </c>
      <c r="AY5" s="18">
        <f>AT5+AU5-AV5-AW5-AX5</f>
        <v>7209</v>
      </c>
      <c r="AZ5" s="17">
        <v>118720</v>
      </c>
      <c r="BA5" s="4">
        <v>59460</v>
      </c>
      <c r="BB5" s="4">
        <v>0</v>
      </c>
      <c r="BC5" s="4">
        <v>5</v>
      </c>
      <c r="BD5" s="18">
        <f>AY5+AZ5-BA5-BB5-BC5</f>
        <v>66464</v>
      </c>
      <c r="BE5" s="27"/>
      <c r="BF5" s="4">
        <v>15000</v>
      </c>
      <c r="BG5" s="4"/>
      <c r="BH5" s="4">
        <v>20</v>
      </c>
      <c r="BI5" s="18">
        <f>BD5+BE5-BF5-BG5-BH5</f>
        <v>51444</v>
      </c>
      <c r="BJ5" s="17"/>
      <c r="BK5" s="4">
        <v>50756</v>
      </c>
      <c r="BL5" s="4"/>
      <c r="BM5" s="4"/>
      <c r="BN5" s="18">
        <f>BI5+BJ5-BK5-BL5-BM5</f>
        <v>688</v>
      </c>
    </row>
    <row r="6" spans="1:66">
      <c r="A6" s="28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5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3">P6+Q6-R6-S6-T6</f>
        <v>104860</v>
      </c>
      <c r="V6" s="4"/>
      <c r="W6" s="18">
        <v>80448</v>
      </c>
      <c r="X6" s="4"/>
      <c r="Y6" s="4"/>
      <c r="Z6" s="18">
        <f>U6+V6-W6-X6-Y6</f>
        <v>24412</v>
      </c>
      <c r="AA6" s="4">
        <v>64000</v>
      </c>
      <c r="AB6" s="18">
        <f>D6*40122</f>
        <v>80244</v>
      </c>
      <c r="AC6" s="4">
        <v>0</v>
      </c>
      <c r="AD6" s="4">
        <v>0</v>
      </c>
      <c r="AE6" s="18">
        <f t="shared" si="0"/>
        <v>8168</v>
      </c>
      <c r="AF6" s="18">
        <v>134400</v>
      </c>
      <c r="AG6" s="18">
        <f>(69924-66)*2</f>
        <v>139716</v>
      </c>
      <c r="AH6" s="4">
        <v>0</v>
      </c>
      <c r="AI6" s="4">
        <v>0</v>
      </c>
      <c r="AJ6" s="18">
        <f t="shared" si="1"/>
        <v>2852</v>
      </c>
      <c r="AK6" s="18">
        <v>120000</v>
      </c>
      <c r="AL6" s="18">
        <f>D6*59988</f>
        <v>119976</v>
      </c>
      <c r="AM6" s="4">
        <v>0</v>
      </c>
      <c r="AN6" s="4">
        <v>25</v>
      </c>
      <c r="AO6" s="18">
        <f t="shared" si="2"/>
        <v>2851</v>
      </c>
      <c r="AP6" s="18">
        <v>138594</v>
      </c>
      <c r="AQ6" s="4">
        <v>110000</v>
      </c>
      <c r="AR6" s="4">
        <v>0</v>
      </c>
      <c r="AS6" s="4"/>
      <c r="AT6" s="18">
        <f t="shared" ref="AT6:AT9" si="4">AP6+AO6-AQ6-AR6-AS6</f>
        <v>31445</v>
      </c>
      <c r="AU6" s="18">
        <v>96000</v>
      </c>
      <c r="AV6" s="18">
        <f>60012*2</f>
        <v>120024</v>
      </c>
      <c r="AW6" s="4">
        <v>0</v>
      </c>
      <c r="AX6" s="4">
        <v>0</v>
      </c>
      <c r="AY6" s="18">
        <f t="shared" ref="AY6:AY7" si="5">AT6+AU6-AV6-AW6-AX6</f>
        <v>7421</v>
      </c>
      <c r="AZ6" s="4">
        <v>245406</v>
      </c>
      <c r="BA6" s="4">
        <f>BA5*2</f>
        <v>118920</v>
      </c>
      <c r="BB6" s="4">
        <v>0</v>
      </c>
      <c r="BC6" s="4">
        <v>0</v>
      </c>
      <c r="BD6" s="18">
        <f>AY6+AZ6-BA6-BB6-BC6</f>
        <v>133907</v>
      </c>
      <c r="BE6" s="18"/>
      <c r="BF6" s="4">
        <v>30000</v>
      </c>
      <c r="BG6" s="4"/>
      <c r="BH6" s="4">
        <v>2</v>
      </c>
      <c r="BI6" s="18">
        <f>BD6+BE6-BF6-BG6-BH6</f>
        <v>103905</v>
      </c>
      <c r="BJ6" s="4"/>
      <c r="BK6" s="4">
        <f>BK5*2</f>
        <v>101512</v>
      </c>
      <c r="BL6" s="4"/>
      <c r="BM6" s="4"/>
      <c r="BN6" s="18">
        <f>BI6+BJ6-BK6-BL6-BM6</f>
        <v>2393</v>
      </c>
    </row>
    <row r="7" spans="1:66">
      <c r="A7" s="28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6">
        <v>201623</v>
      </c>
      <c r="H7" s="25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3"/>
        <v>104833</v>
      </c>
      <c r="V7" s="4"/>
      <c r="W7" s="18">
        <v>80448</v>
      </c>
      <c r="X7" s="4"/>
      <c r="Y7" s="4">
        <v>100</v>
      </c>
      <c r="Z7" s="18">
        <f>U7+V7-W7-X7-Y7</f>
        <v>24285</v>
      </c>
      <c r="AA7" s="4">
        <v>64000</v>
      </c>
      <c r="AB7" s="18">
        <f>D7*40122</f>
        <v>80244</v>
      </c>
      <c r="AC7" s="4">
        <v>0</v>
      </c>
      <c r="AD7" s="4">
        <v>0</v>
      </c>
      <c r="AE7" s="18">
        <f t="shared" si="0"/>
        <v>8041</v>
      </c>
      <c r="AF7" s="18">
        <v>139200</v>
      </c>
      <c r="AG7" s="18">
        <f>(69924-66)*2</f>
        <v>139716</v>
      </c>
      <c r="AH7" s="4">
        <v>0</v>
      </c>
      <c r="AI7" s="4">
        <v>0</v>
      </c>
      <c r="AJ7" s="18">
        <f t="shared" si="1"/>
        <v>7525</v>
      </c>
      <c r="AK7" s="18">
        <v>115200</v>
      </c>
      <c r="AL7" s="18">
        <f>D7*59988</f>
        <v>119976</v>
      </c>
      <c r="AM7" s="4">
        <v>0</v>
      </c>
      <c r="AN7" s="4">
        <v>14</v>
      </c>
      <c r="AO7" s="18">
        <f t="shared" si="2"/>
        <v>2735</v>
      </c>
      <c r="AP7" s="18">
        <v>156974</v>
      </c>
      <c r="AQ7" s="4">
        <v>110000</v>
      </c>
      <c r="AR7" s="4">
        <v>0</v>
      </c>
      <c r="AS7" s="4">
        <v>2</v>
      </c>
      <c r="AT7" s="18">
        <f>AP7+AO7-AQ7-AR7-AS7</f>
        <v>49707</v>
      </c>
      <c r="AU7" s="18">
        <v>83200</v>
      </c>
      <c r="AV7" s="18">
        <f>60012*2</f>
        <v>120024</v>
      </c>
      <c r="AW7" s="4">
        <v>0</v>
      </c>
      <c r="AX7" s="4">
        <v>6</v>
      </c>
      <c r="AY7" s="18">
        <f t="shared" si="5"/>
        <v>12877</v>
      </c>
      <c r="AZ7" s="4">
        <v>239826</v>
      </c>
      <c r="BA7" s="4">
        <f>BA5*2</f>
        <v>118920</v>
      </c>
      <c r="BB7" s="4">
        <v>0</v>
      </c>
      <c r="BC7" s="4">
        <v>0</v>
      </c>
      <c r="BD7" s="18">
        <f t="shared" ref="BD7" si="6">AY7+AZ7-BA7-BB7-BC7</f>
        <v>133783</v>
      </c>
      <c r="BE7" s="18"/>
      <c r="BF7" s="4">
        <v>30000</v>
      </c>
      <c r="BG7" s="4"/>
      <c r="BH7" s="4"/>
      <c r="BI7" s="18">
        <f t="shared" ref="BI7" si="7">BD7+BE7-BF7-BG7-BH7</f>
        <v>103783</v>
      </c>
      <c r="BJ7" s="4"/>
      <c r="BK7" s="4">
        <v>101512</v>
      </c>
      <c r="BL7" s="4"/>
      <c r="BM7" s="4"/>
      <c r="BN7" s="18">
        <f t="shared" ref="BN7" si="8">BI7+BJ7-BK7-BL7-BM7</f>
        <v>2271</v>
      </c>
    </row>
    <row r="8" spans="1:66">
      <c r="A8" s="28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8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8">
        <f t="shared" si="0"/>
        <v>6052</v>
      </c>
      <c r="AF8" s="4">
        <v>64000</v>
      </c>
      <c r="AG8" s="4">
        <v>70000</v>
      </c>
      <c r="AH8" s="4">
        <v>0</v>
      </c>
      <c r="AI8" s="4">
        <v>0</v>
      </c>
      <c r="AJ8" s="18">
        <f>AE8+AF8-AG8-AH8-AI8</f>
        <v>52</v>
      </c>
      <c r="AK8" s="4">
        <v>63000</v>
      </c>
      <c r="AL8" s="4">
        <v>60000</v>
      </c>
      <c r="AM8" s="4">
        <v>0</v>
      </c>
      <c r="AN8" s="4"/>
      <c r="AO8" s="18">
        <f t="shared" si="2"/>
        <v>3052</v>
      </c>
      <c r="AP8" s="4">
        <v>52040</v>
      </c>
      <c r="AQ8" s="4">
        <v>55000</v>
      </c>
      <c r="AR8" s="4">
        <v>0</v>
      </c>
      <c r="AS8" s="4">
        <v>0</v>
      </c>
      <c r="AT8" s="18">
        <f t="shared" si="4"/>
        <v>92</v>
      </c>
      <c r="AU8" s="18">
        <v>65360</v>
      </c>
      <c r="AV8" s="4">
        <v>60000</v>
      </c>
      <c r="AW8" s="4">
        <v>0</v>
      </c>
      <c r="AX8" s="4">
        <v>0</v>
      </c>
      <c r="AY8" s="18">
        <f t="shared" ref="AY8:AY9" si="9">AU8+AT8-AV8-AW8-AX8</f>
        <v>5452</v>
      </c>
      <c r="AZ8" s="4">
        <v>60000</v>
      </c>
      <c r="BA8" s="4">
        <v>59400</v>
      </c>
      <c r="BB8" s="4">
        <v>0</v>
      </c>
      <c r="BC8" s="4">
        <v>0</v>
      </c>
      <c r="BD8" s="18">
        <f t="shared" ref="BD8:BD9" si="10">AZ8+AY8-BA8-BB8-BC8</f>
        <v>6052</v>
      </c>
      <c r="BE8" s="18">
        <f>39040+20960</f>
        <v>60000</v>
      </c>
      <c r="BF8" s="4">
        <v>15000</v>
      </c>
      <c r="BG8" s="4"/>
      <c r="BH8" s="4"/>
      <c r="BI8" s="18">
        <f t="shared" ref="BI8:BI9" si="11">BE8+BD8-BF8-BG8-BH8</f>
        <v>51052</v>
      </c>
      <c r="BJ8" s="4"/>
      <c r="BK8" s="4">
        <v>50600</v>
      </c>
      <c r="BL8" s="4"/>
      <c r="BM8" s="4"/>
      <c r="BN8" s="18">
        <f t="shared" ref="BN8:BN9" si="12">BJ8+BI8-BK8-BL8-BM8</f>
        <v>452</v>
      </c>
    </row>
    <row r="9" spans="1:66">
      <c r="A9" s="28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8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8">
        <f>Z9+AA9-AB9-AC9-AD9</f>
        <v>30</v>
      </c>
      <c r="AF9" s="4">
        <v>70000</v>
      </c>
      <c r="AG9" s="4">
        <v>70000</v>
      </c>
      <c r="AH9" s="4">
        <v>0</v>
      </c>
      <c r="AI9" s="4">
        <v>0</v>
      </c>
      <c r="AJ9" s="18">
        <f>AE9+AF9-AG9-AH9-AI9</f>
        <v>30</v>
      </c>
      <c r="AK9" s="4">
        <v>60000</v>
      </c>
      <c r="AL9" s="4">
        <v>60000</v>
      </c>
      <c r="AM9" s="4">
        <v>0</v>
      </c>
      <c r="AN9" s="4"/>
      <c r="AO9" s="18">
        <f t="shared" si="2"/>
        <v>30</v>
      </c>
      <c r="AP9" s="4">
        <v>55000</v>
      </c>
      <c r="AQ9" s="4">
        <v>55000</v>
      </c>
      <c r="AR9" s="4">
        <v>0</v>
      </c>
      <c r="AS9" s="4">
        <v>0</v>
      </c>
      <c r="AT9" s="18">
        <f t="shared" si="4"/>
        <v>30</v>
      </c>
      <c r="AU9" s="18">
        <v>60000</v>
      </c>
      <c r="AV9" s="4">
        <v>60000</v>
      </c>
      <c r="AW9" s="4">
        <v>0</v>
      </c>
      <c r="AX9" s="4">
        <v>0</v>
      </c>
      <c r="AY9" s="18">
        <f t="shared" si="9"/>
        <v>30</v>
      </c>
      <c r="AZ9" s="4">
        <v>65000</v>
      </c>
      <c r="BA9" s="4">
        <v>59400</v>
      </c>
      <c r="BB9" s="4">
        <v>0</v>
      </c>
      <c r="BC9" s="4">
        <v>0</v>
      </c>
      <c r="BD9" s="18">
        <f t="shared" si="10"/>
        <v>5630</v>
      </c>
      <c r="BE9" s="18">
        <v>60000</v>
      </c>
      <c r="BF9" s="4">
        <v>15000</v>
      </c>
      <c r="BG9" s="4"/>
      <c r="BH9" s="4"/>
      <c r="BI9" s="18">
        <f t="shared" si="11"/>
        <v>50630</v>
      </c>
      <c r="BJ9" s="4"/>
      <c r="BK9" s="4">
        <v>50600</v>
      </c>
      <c r="BL9" s="4"/>
      <c r="BM9" s="4">
        <v>8</v>
      </c>
      <c r="BN9" s="18">
        <f t="shared" si="12"/>
        <v>22</v>
      </c>
    </row>
    <row r="10" spans="1:66">
      <c r="A10" s="29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>
        <v>159040</v>
      </c>
      <c r="W10" s="19"/>
      <c r="X10" s="19"/>
      <c r="Y10" s="19"/>
      <c r="Z10" s="21"/>
      <c r="AA10" s="23">
        <f>159040-AA5</f>
        <v>127680</v>
      </c>
      <c r="AB10" s="19"/>
      <c r="AC10" s="19"/>
      <c r="AD10" s="19"/>
      <c r="AE10" s="19"/>
      <c r="AF10" s="31">
        <f>AA10-AF5</f>
        <v>56000</v>
      </c>
      <c r="AG10" s="19"/>
      <c r="AH10" s="30"/>
      <c r="AI10" s="19"/>
      <c r="AJ10" s="19"/>
      <c r="AK10" s="19">
        <f>176960+62720</f>
        <v>239680</v>
      </c>
      <c r="AL10" s="19"/>
      <c r="AM10" s="19"/>
      <c r="AN10" s="19"/>
      <c r="AO10" s="19"/>
      <c r="AP10" s="19">
        <f>118720+58240</f>
        <v>176960</v>
      </c>
      <c r="AQ10" s="19"/>
      <c r="AR10" s="19"/>
      <c r="AS10" s="19"/>
      <c r="AT10" s="19"/>
      <c r="AU10" s="19">
        <f>118720</f>
        <v>118720</v>
      </c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9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9"/>
      <c r="S11" s="19"/>
      <c r="T11" s="19"/>
      <c r="V11" s="23">
        <v>318400</v>
      </c>
      <c r="W11" s="19"/>
      <c r="X11" s="19"/>
      <c r="Y11" s="19"/>
      <c r="Z11" s="21"/>
      <c r="AA11" s="23">
        <f>318400-AA6</f>
        <v>254400</v>
      </c>
      <c r="AB11" s="19"/>
      <c r="AC11" s="19"/>
      <c r="AD11" s="19"/>
      <c r="AE11" s="19"/>
      <c r="AF11" s="31">
        <f t="shared" ref="AF11:AF12" si="13">AA11-AF6</f>
        <v>120000</v>
      </c>
      <c r="AG11" s="19"/>
      <c r="AH11" s="30"/>
      <c r="AI11" s="19"/>
      <c r="AJ11" s="19"/>
      <c r="AK11" s="19">
        <f>354206+125794</f>
        <v>480000</v>
      </c>
      <c r="AL11" s="19"/>
      <c r="AM11" s="19"/>
      <c r="AN11" s="19"/>
      <c r="AO11" s="19"/>
      <c r="AP11" s="21">
        <f>AK11-AP6</f>
        <v>341406</v>
      </c>
      <c r="AQ11" s="19"/>
      <c r="AR11" s="19"/>
      <c r="AS11" s="19"/>
      <c r="AT11" s="19"/>
      <c r="AU11" s="21">
        <f>AP11-AU6</f>
        <v>245406</v>
      </c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9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>
        <v>318400</v>
      </c>
      <c r="W12" s="19"/>
      <c r="X12" s="19"/>
      <c r="Y12" s="19"/>
      <c r="Z12" s="21"/>
      <c r="AA12" s="23">
        <f>318400-AA7</f>
        <v>254400</v>
      </c>
      <c r="AB12" s="19"/>
      <c r="AC12" s="19"/>
      <c r="AD12" s="19"/>
      <c r="AE12" s="19"/>
      <c r="AF12" s="31">
        <f t="shared" si="13"/>
        <v>115200</v>
      </c>
      <c r="AG12" s="19"/>
      <c r="AH12" s="30"/>
      <c r="AI12" s="19"/>
      <c r="AJ12" s="19"/>
      <c r="AK12" s="19">
        <f>329426+150574</f>
        <v>480000</v>
      </c>
      <c r="AL12" s="19"/>
      <c r="AM12" s="19"/>
      <c r="AN12" s="19"/>
      <c r="AO12" s="19"/>
      <c r="AP12" s="21">
        <f>AK12-AP7</f>
        <v>323026</v>
      </c>
      <c r="AQ12" s="19"/>
      <c r="AR12" s="19"/>
      <c r="AS12" s="19"/>
      <c r="AT12" s="19"/>
      <c r="AU12" s="21">
        <f>AP12-AU7</f>
        <v>239826</v>
      </c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  <c r="AG16" s="15"/>
    </row>
    <row r="17" spans="2:62">
      <c r="C17" s="15"/>
      <c r="AJ17" s="15"/>
    </row>
    <row r="18" spans="2:62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C18" s="15"/>
      <c r="BE18" s="15"/>
      <c r="BJ18" s="15"/>
    </row>
    <row r="19" spans="2:62">
      <c r="B19" s="15"/>
      <c r="C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C19" s="15"/>
      <c r="BE19" s="15"/>
      <c r="BJ19" s="15"/>
    </row>
    <row r="20" spans="2:62">
      <c r="B20" s="15"/>
      <c r="C20" s="15"/>
      <c r="E20" s="13"/>
      <c r="AF20" s="15"/>
      <c r="AG20" s="15"/>
      <c r="AI20" s="15"/>
      <c r="AK20" s="15"/>
    </row>
    <row r="21" spans="2:62">
      <c r="C21" s="15"/>
      <c r="F21" s="13"/>
      <c r="AF21" s="15"/>
      <c r="AK21" s="15"/>
    </row>
    <row r="22" spans="2:62">
      <c r="C22" s="15"/>
      <c r="F22" s="13"/>
      <c r="AJ22" s="15"/>
      <c r="AK22" s="15"/>
    </row>
    <row r="23" spans="2:62">
      <c r="C23" s="15"/>
      <c r="F23" s="13"/>
    </row>
    <row r="24" spans="2:62">
      <c r="C24" s="15"/>
      <c r="E24" s="13"/>
      <c r="F24" s="13"/>
    </row>
    <row r="25" spans="2:62">
      <c r="C25" s="15"/>
      <c r="E25" s="13"/>
      <c r="F25" s="13"/>
    </row>
    <row r="26" spans="2:62">
      <c r="C26" s="15"/>
      <c r="E26" s="13"/>
      <c r="F26" s="13"/>
    </row>
    <row r="27" spans="2:62">
      <c r="E27" s="13"/>
    </row>
    <row r="28" spans="2:62">
      <c r="E28" s="13"/>
    </row>
    <row r="29" spans="2:62">
      <c r="C29" s="15"/>
    </row>
    <row r="30" spans="2:62">
      <c r="C30" s="15"/>
      <c r="E30" s="13"/>
    </row>
    <row r="31" spans="2:62">
      <c r="C31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2024-12-30T09:22:08Z</dcterms:modified>
</cp:coreProperties>
</file>